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400F8967-1EB5-4E45-AE58-3E51DC9D2338}" xr6:coauthVersionLast="45" xr6:coauthVersionMax="45" xr10:uidLastSave="{00000000-0000-0000-0000-000000000000}"/>
  <bookViews>
    <workbookView xWindow="435" yWindow="975" windowWidth="15375" windowHeight="9420" xr2:uid="{20DC3D93-A4FF-420B-84A4-D958CB96FF52}"/>
  </bookViews>
  <sheets>
    <sheet name="Feuil1" sheetId="1" r:id="rId1"/>
    <sheet name="Feuil2" sheetId="2" r:id="rId2"/>
  </sheets>
  <externalReferences>
    <externalReference r:id="rId3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1" l="1"/>
  <c r="E17" i="2" a="1"/>
  <c r="E17" i="2" s="1"/>
  <c r="D17" i="2" a="1"/>
  <c r="D17" i="2" s="1"/>
  <c r="F17" i="2" s="1"/>
  <c r="C17" i="2" a="1"/>
  <c r="C17" i="2" s="1"/>
  <c r="E16" i="2"/>
  <c r="H16" i="2" s="1"/>
  <c r="E16" i="2" a="1"/>
  <c r="D16" i="2" a="1"/>
  <c r="D16" i="2" s="1"/>
  <c r="F16" i="2" s="1"/>
  <c r="C16" i="2"/>
  <c r="C16" i="2" a="1"/>
  <c r="G15" i="2"/>
  <c r="E15" i="2"/>
  <c r="H15" i="2" s="1"/>
  <c r="E15" i="2" a="1"/>
  <c r="D15" i="2" a="1"/>
  <c r="D15" i="2" s="1"/>
  <c r="F15" i="2" s="1"/>
  <c r="C15" i="2"/>
  <c r="C15" i="2" a="1"/>
  <c r="E14" i="2" a="1"/>
  <c r="E14" i="2" s="1"/>
  <c r="D14" i="2"/>
  <c r="F14" i="2" s="1"/>
  <c r="D14" i="2" a="1"/>
  <c r="C14" i="2" a="1"/>
  <c r="C14" i="2" s="1"/>
  <c r="E13" i="2" a="1"/>
  <c r="E13" i="2" s="1"/>
  <c r="D13" i="2"/>
  <c r="F13" i="2" s="1"/>
  <c r="D13" i="2" a="1"/>
  <c r="C13" i="2" a="1"/>
  <c r="C13" i="2" s="1"/>
  <c r="E12" i="2"/>
  <c r="H12" i="2" s="1"/>
  <c r="E12" i="2" a="1"/>
  <c r="D12" i="2" a="1"/>
  <c r="D12" i="2" s="1"/>
  <c r="F12" i="2" s="1"/>
  <c r="C12" i="2"/>
  <c r="C12" i="2" a="1"/>
  <c r="G11" i="2"/>
  <c r="E11" i="2"/>
  <c r="E11" i="2" a="1"/>
  <c r="D11" i="2" a="1"/>
  <c r="D11" i="2" s="1"/>
  <c r="F11" i="2" s="1"/>
  <c r="C11" i="2"/>
  <c r="C11" i="2" a="1"/>
  <c r="E10" i="2" a="1"/>
  <c r="E10" i="2" s="1"/>
  <c r="D10" i="2"/>
  <c r="F10" i="2" s="1"/>
  <c r="D10" i="2" a="1"/>
  <c r="C10" i="2" a="1"/>
  <c r="C10" i="2" s="1"/>
  <c r="E9" i="2" a="1"/>
  <c r="E9" i="2" s="1"/>
  <c r="D9" i="2"/>
  <c r="D9" i="2" a="1"/>
  <c r="C9" i="2" a="1"/>
  <c r="C9" i="2" s="1"/>
  <c r="E8" i="2"/>
  <c r="H8" i="2" s="1"/>
  <c r="E8" i="2" a="1"/>
  <c r="D8" i="2" a="1"/>
  <c r="D8" i="2" s="1"/>
  <c r="F8" i="2" s="1"/>
  <c r="C8" i="2"/>
  <c r="C8" i="2" a="1"/>
  <c r="E7" i="2"/>
  <c r="H7" i="2" s="1"/>
  <c r="E7" i="2" a="1"/>
  <c r="D7" i="2" a="1"/>
  <c r="D7" i="2" s="1"/>
  <c r="F7" i="2" s="1"/>
  <c r="C7" i="2"/>
  <c r="C7" i="2" a="1"/>
  <c r="C14" i="1" a="1"/>
  <c r="C14" i="1" s="1"/>
  <c r="C13" i="1" a="1"/>
  <c r="C13" i="1" s="1"/>
  <c r="G9" i="2" l="1"/>
  <c r="H9" i="2"/>
  <c r="F20" i="2" s="1"/>
  <c r="G10" i="2"/>
  <c r="H10" i="2"/>
  <c r="G13" i="2"/>
  <c r="H13" i="2"/>
  <c r="H14" i="2"/>
  <c r="G14" i="2"/>
  <c r="G7" i="2"/>
  <c r="F18" i="2"/>
  <c r="H11" i="2"/>
  <c r="G17" i="2"/>
  <c r="H17" i="2"/>
  <c r="G8" i="2"/>
  <c r="G12" i="2"/>
  <c r="G16" i="2"/>
  <c r="E17" i="1" a="1"/>
  <c r="E17" i="1" s="1"/>
  <c r="D17" i="1" a="1"/>
  <c r="D17" i="1" s="1"/>
  <c r="C12" i="1" a="1"/>
  <c r="C12" i="1" s="1"/>
  <c r="C17" i="1" a="1"/>
  <c r="C17" i="1" s="1"/>
  <c r="C15" i="1" a="1"/>
  <c r="C15" i="1" s="1"/>
  <c r="D16" i="1" a="1"/>
  <c r="D16" i="1" s="1"/>
  <c r="E13" i="1" a="1"/>
  <c r="E13" i="1" s="1"/>
  <c r="C16" i="1" a="1"/>
  <c r="C16" i="1" s="1"/>
  <c r="D11" i="1" a="1"/>
  <c r="D11" i="1" s="1"/>
  <c r="E15" i="1" a="1"/>
  <c r="E15" i="1" s="1"/>
  <c r="D14" i="1" a="1"/>
  <c r="D14" i="1" s="1"/>
  <c r="C11" i="1" a="1"/>
  <c r="C11" i="1" s="1"/>
  <c r="E12" i="1" a="1"/>
  <c r="E12" i="1" s="1"/>
  <c r="D12" i="1" a="1"/>
  <c r="D12" i="1" s="1"/>
  <c r="D15" i="1" a="1"/>
  <c r="D15" i="1" s="1"/>
  <c r="E16" i="1" a="1"/>
  <c r="E16" i="1" s="1"/>
  <c r="D13" i="1" a="1"/>
  <c r="D13" i="1" s="1"/>
  <c r="E11" i="1" a="1"/>
  <c r="E11" i="1" s="1"/>
  <c r="E14" i="1" a="1"/>
  <c r="E14" i="1" s="1"/>
  <c r="E9" i="1" a="1"/>
  <c r="E9" i="1" s="1"/>
  <c r="D9" i="1" a="1"/>
  <c r="D9" i="1" s="1"/>
  <c r="E8" i="1" a="1"/>
  <c r="E8" i="1" s="1"/>
  <c r="C7" i="1" a="1"/>
  <c r="C7" i="1" s="1"/>
  <c r="C9" i="1" a="1"/>
  <c r="C9" i="1" s="1"/>
  <c r="C8" i="1" a="1"/>
  <c r="C8" i="1" s="1"/>
  <c r="E7" i="1" a="1"/>
  <c r="E7" i="1" s="1"/>
  <c r="D7" i="1" a="1"/>
  <c r="D7" i="1" s="1"/>
  <c r="D8" i="1" a="1"/>
  <c r="D8" i="1" s="1"/>
  <c r="E10" i="1" a="1"/>
  <c r="E10" i="1" s="1"/>
  <c r="D10" i="1" a="1"/>
  <c r="D10" i="1" s="1"/>
  <c r="C10" i="1" a="1"/>
  <c r="C10" i="1" s="1"/>
  <c r="E23" i="1"/>
  <c r="D23" i="1"/>
  <c r="C23" i="1"/>
  <c r="F19" i="2" l="1"/>
  <c r="F21" i="2" s="1"/>
  <c r="H8" i="1"/>
  <c r="H10" i="1"/>
  <c r="H12" i="1"/>
  <c r="H14" i="1"/>
  <c r="H15" i="1"/>
  <c r="H16" i="1"/>
  <c r="H17" i="1"/>
  <c r="H7" i="1"/>
  <c r="G9" i="1"/>
  <c r="G11" i="1"/>
  <c r="G13" i="1"/>
  <c r="G14" i="1"/>
  <c r="G15" i="1"/>
  <c r="G16" i="1"/>
  <c r="G17" i="1"/>
  <c r="F8" i="1" l="1"/>
  <c r="G8" i="1" s="1"/>
  <c r="H9" i="1"/>
  <c r="F10" i="1"/>
  <c r="G10" i="1" s="1"/>
  <c r="F11" i="1"/>
  <c r="H11" i="1" s="1"/>
  <c r="F12" i="1"/>
  <c r="G12" i="1" s="1"/>
  <c r="F13" i="1"/>
  <c r="H13" i="1" s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<sst xmlns="http://schemas.openxmlformats.org/spreadsheetml/2006/main" count="28" uniqueCount="14">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</sst>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Alignment="1">
      <alignment wrapText="1"/>
    </xf>
    <xf numFmtId="164" fontId="0" fillId="0" borderId="0" xfId="0" applyNumberFormat="1"/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6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  <sheetName val="Tarif_2020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showZeros="0" tabSelected="1" zoomScaleNormal="100" workbookViewId="0">
      <selection activeCell="F9" sqref="F9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0" t="s">
        <v>12</v>
      </c>
      <c r="E1" s="20"/>
      <c r="F1" s="20"/>
    </row>
    <row r="3" spans="1:8" x14ac:dyDescent="0.25">
      <c r="A3" s="21" t="s">
        <v>13</v>
      </c>
      <c r="B3" s="21"/>
      <c r="C3" s="18"/>
    </row>
    <row r="6" spans="1:8" ht="26.25" customHeight="1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2">
        <v>15</v>
      </c>
      <c r="B7" s="23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24">
        <v>7</v>
      </c>
      <c r="B8" s="25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24">
        <v>12</v>
      </c>
      <c r="B9" s="25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24">
        <v>25</v>
      </c>
      <c r="B10" s="25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4">
        <v>16</v>
      </c>
      <c r="B11" s="25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4">
        <v>25</v>
      </c>
      <c r="B12" s="25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4">
        <v>14</v>
      </c>
      <c r="B13" s="25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4"/>
      <c r="B14" s="25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4"/>
      <c r="B15" s="25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4"/>
      <c r="B16" s="25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6"/>
      <c r="B17" s="27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455</v>
      </c>
      <c r="G18" s="2"/>
      <c r="H18" s="2"/>
    </row>
    <row r="19" spans="1:8" x14ac:dyDescent="0.25">
      <c r="A19" s="7" t="s">
        <v>7</v>
      </c>
      <c r="B19" s="9">
        <v>5.5E-2</v>
      </c>
      <c r="C19" s="8"/>
      <c r="D19" s="8"/>
      <c r="E19" s="8"/>
      <c r="F19" s="17">
        <f>SUM(G7:G17)</f>
        <v>18.43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24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497.43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dataValidations count="1">
    <dataValidation type="whole" allowBlank="1" showInputMessage="1" showErrorMessage="1" promptTitle="Attention" prompt="Veuillez saisir un code produit, soit un nombre compris ente 1 et 30" sqref="A7:A17" xr:uid="{1DCCABC3-7551-4AB0-8ADC-85F9D20173E9}">
      <formula1>1</formula1>
      <formula2>30</formula2>
    </dataValidation>
  </dataValidations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59376-CBBA-4740-BE1A-C57000D467B3}">
  <dimension ref="A1:H21"/>
  <sheetViews>
    <sheetView workbookViewId="0">
      <selection activeCell="F10" sqref="F10"/>
    </sheetView>
  </sheetViews>
  <sheetFormatPr baseColWidth="10" defaultRowHeight="15" x14ac:dyDescent="0.25"/>
  <sheetData>
    <row r="1" spans="1:8" x14ac:dyDescent="0.25">
      <c r="A1" s="19"/>
      <c r="D1" s="20" t="s">
        <v>12</v>
      </c>
      <c r="E1" s="20"/>
      <c r="F1" s="20"/>
    </row>
    <row r="2" spans="1:8" x14ac:dyDescent="0.25">
      <c r="A2" s="19"/>
    </row>
    <row r="3" spans="1:8" x14ac:dyDescent="0.25">
      <c r="A3" s="21" t="s">
        <v>13</v>
      </c>
      <c r="B3" s="21"/>
      <c r="C3" s="18"/>
    </row>
    <row r="4" spans="1:8" x14ac:dyDescent="0.25">
      <c r="A4" s="19"/>
    </row>
    <row r="5" spans="1:8" x14ac:dyDescent="0.25">
      <c r="A5" s="19"/>
    </row>
    <row r="6" spans="1:8" ht="30" x14ac:dyDescent="0.25">
      <c r="A6" s="11" t="s">
        <v>0</v>
      </c>
      <c r="B6" s="12" t="s">
        <v>1</v>
      </c>
      <c r="C6" s="12" t="s">
        <v>2</v>
      </c>
      <c r="D6" s="12" t="s">
        <v>3</v>
      </c>
      <c r="E6" s="13" t="s">
        <v>4</v>
      </c>
      <c r="F6" s="12" t="s">
        <v>5</v>
      </c>
      <c r="G6" s="2" t="s">
        <v>10</v>
      </c>
      <c r="H6" s="2" t="s">
        <v>11</v>
      </c>
    </row>
    <row r="7" spans="1:8" x14ac:dyDescent="0.25">
      <c r="A7" s="22">
        <v>15</v>
      </c>
      <c r="B7" s="23">
        <v>10</v>
      </c>
      <c r="C7" s="4" t="str" cm="1">
        <f t="array" ref="C7">VLOOKUP($A7,[1]Feuil1!$A:$D,MATCH(C$6,[1]Feuil1!$A$1:$D$1,0),0)</f>
        <v>Caramel - Sucré - salé - 500 g</v>
      </c>
      <c r="D7" s="4" cm="1">
        <f t="array" ref="D7">VLOOKUP($A7,[1]Feuil1!$A:$D,MATCH(D$6,[1]Feuil1!$A$1:$D$1,0),0)</f>
        <v>25</v>
      </c>
      <c r="E7" s="4" cm="1">
        <f t="array" ref="E7">VLOOKUP($A7,[1]Feuil1!$A:$D,MATCH(E$6,[1]Feuil1!$A$1:$D$1,0),0)</f>
        <v>1</v>
      </c>
      <c r="F7" s="14">
        <f>B7*D7</f>
        <v>250</v>
      </c>
      <c r="G7" s="3">
        <f>ROUND(IF(E7=1,F7*$B$19,0),2)</f>
        <v>12.5</v>
      </c>
      <c r="H7" s="2">
        <f t="shared" ref="H7:H17" si="0">ROUND(IF(E7=2,F7*TVA_2,0),2)</f>
        <v>0</v>
      </c>
    </row>
    <row r="8" spans="1:8" x14ac:dyDescent="0.25">
      <c r="A8" s="24">
        <v>7</v>
      </c>
      <c r="B8" s="25">
        <v>5</v>
      </c>
      <c r="C8" s="5" t="str" cm="1">
        <f t="array" ref="C8">VLOOKUP($A8,[1]Feuil1!$A:$D,MATCH(C$6,[1]Feuil1!$A$1:$D$1,0),0)</f>
        <v>Chocolats - Boite Au lait - 200 g</v>
      </c>
      <c r="D8" s="15" cm="1">
        <f t="array" ref="D8">VLOOKUP($A8,[1]Feuil1!$A:$D,MATCH(D$6,[1]Feuil1!$A$1:$D$1,0),0)</f>
        <v>17</v>
      </c>
      <c r="E8" s="5" cm="1">
        <f t="array" ref="E8">VLOOKUP($A8,[1]Feuil1!$A:$D,MATCH(E$6,[1]Feuil1!$A$1:$D$1,0),0)</f>
        <v>1</v>
      </c>
      <c r="F8" s="15">
        <f t="shared" ref="F8:F17" si="1">B8*D8</f>
        <v>85</v>
      </c>
      <c r="G8" s="3">
        <f t="shared" ref="G8:G17" si="2">ROUND(IF(E8=1,F8*$B$19,0),2)</f>
        <v>4.25</v>
      </c>
      <c r="H8" s="2">
        <f t="shared" si="0"/>
        <v>0</v>
      </c>
    </row>
    <row r="9" spans="1:8" x14ac:dyDescent="0.25">
      <c r="A9" s="24">
        <v>12</v>
      </c>
      <c r="B9" s="25"/>
      <c r="C9" s="5" t="str" cm="1">
        <f t="array" ref="C9">VLOOKUP($A9,[1]Feuil1!$A:$D,MATCH(C$6,[1]Feuil1!$A$1:$D$1,0),0)</f>
        <v>Caramel - Sachet - 750 g</v>
      </c>
      <c r="D9" s="15" cm="1">
        <f t="array" ref="D9">VLOOKUP($A9,[1]Feuil1!$A:$D,MATCH(D$6,[1]Feuil1!$A$1:$D$1,0),0)</f>
        <v>22</v>
      </c>
      <c r="E9" s="5" cm="1">
        <f t="array" ref="E9">VLOOKUP($A9,[1]Feuil1!$A:$D,MATCH(E$6,[1]Feuil1!$A$1:$D$1,0),0)</f>
        <v>2</v>
      </c>
      <c r="F9" s="15">
        <v>100</v>
      </c>
      <c r="G9" s="3">
        <f t="shared" si="2"/>
        <v>0</v>
      </c>
      <c r="H9" s="2">
        <f t="shared" si="0"/>
        <v>20</v>
      </c>
    </row>
    <row r="10" spans="1:8" x14ac:dyDescent="0.25">
      <c r="A10" s="24">
        <v>25</v>
      </c>
      <c r="B10" s="25"/>
      <c r="C10" s="5" t="str" cm="1">
        <f t="array" ref="C10">VLOOKUP($A10,[1]Feuil1!$A:$D,MATCH(C$6,[1]Feuil1!$A$1:$D$1,0),0)</f>
        <v>Pâtes de fruit - boite - 1 kg</v>
      </c>
      <c r="D10" s="15" cm="1">
        <f t="array" ref="D10">VLOOKUP($A10,[1]Feuil1!$A:$D,MATCH(D$6,[1]Feuil1!$A$1:$D$1,0),0)</f>
        <v>35</v>
      </c>
      <c r="E10" s="5" cm="1">
        <f t="array" ref="E10">VLOOKUP($A10,[1]Feuil1!$A:$D,MATCH(E$6,[1]Feuil1!$A$1:$D$1,0),0)</f>
        <v>1</v>
      </c>
      <c r="F10" s="15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24">
        <v>16</v>
      </c>
      <c r="B11" s="25"/>
      <c r="C11" s="5" t="str" cm="1">
        <f t="array" ref="C11">VLOOKUP($A11,[1]Feuil1!$A:$D,MATCH(C$6,[1]Feuil1!$A$1:$D$1,0),0)</f>
        <v>Caramel - Sucré - salé - 750 g</v>
      </c>
      <c r="D11" s="15" cm="1">
        <f t="array" ref="D11">VLOOKUP($A11,[1]Feuil1!$A:$D,MATCH(D$6,[1]Feuil1!$A$1:$D$1,0),0)</f>
        <v>26</v>
      </c>
      <c r="E11" s="5" cm="1">
        <f t="array" ref="E11">VLOOKUP($A11,[1]Feuil1!$A:$D,MATCH(E$6,[1]Feuil1!$A$1:$D$1,0),0)</f>
        <v>2</v>
      </c>
      <c r="F11" s="15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24">
        <v>25</v>
      </c>
      <c r="B12" s="25"/>
      <c r="C12" s="5" t="str" cm="1">
        <f t="array" ref="C12">VLOOKUP($A12,[1]Feuil1!$A:$D,MATCH(C$6,[1]Feuil1!$A$1:$D$1,0),0)</f>
        <v>Pâtes de fruit - boite - 1 kg</v>
      </c>
      <c r="D12" s="15" cm="1">
        <f t="array" ref="D12">VLOOKUP($A12,[1]Feuil1!$A:$D,MATCH(D$6,[1]Feuil1!$A$1:$D$1,0),0)</f>
        <v>35</v>
      </c>
      <c r="E12" s="5" cm="1">
        <f t="array" ref="E12">VLOOKUP($A12,[1]Feuil1!$A:$D,MATCH(E$6,[1]Feuil1!$A$1:$D$1,0),0)</f>
        <v>1</v>
      </c>
      <c r="F12" s="15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24">
        <v>14</v>
      </c>
      <c r="B13" s="25">
        <v>5</v>
      </c>
      <c r="C13" s="5" t="str" cm="1">
        <f t="array" ref="C13">VLOOKUP($A13,[1]Feuil1!$A:$D,MATCH(C$6,[1]Feuil1!$A$1:$D$1,0),0)</f>
        <v>Caramel - Sucré - salé - 250 g</v>
      </c>
      <c r="D13" s="15" cm="1">
        <f t="array" ref="D13">VLOOKUP($A13,[1]Feuil1!$A:$D,MATCH(D$6,[1]Feuil1!$A$1:$D$1,0),0)</f>
        <v>24</v>
      </c>
      <c r="E13" s="5" cm="1">
        <f t="array" ref="E13">VLOOKUP($A13,[1]Feuil1!$A:$D,MATCH(E$6,[1]Feuil1!$A$1:$D$1,0),0)</f>
        <v>2</v>
      </c>
      <c r="F13" s="15">
        <f t="shared" si="1"/>
        <v>120</v>
      </c>
      <c r="G13" s="3">
        <f t="shared" si="2"/>
        <v>0</v>
      </c>
      <c r="H13" s="2">
        <f t="shared" si="0"/>
        <v>24</v>
      </c>
    </row>
    <row r="14" spans="1:8" x14ac:dyDescent="0.25">
      <c r="A14" s="24"/>
      <c r="B14" s="25"/>
      <c r="C14" s="5" cm="1">
        <f t="array" ref="C14">VLOOKUP($A14,[1]Feuil1!$A:$D,MATCH(C$6,[1]Feuil1!$A$1:$D$1,0),0)</f>
        <v>0</v>
      </c>
      <c r="D14" s="15" cm="1">
        <f t="array" ref="D14">VLOOKUP($A14,[1]Feuil1!$A:$D,MATCH(D$6,[1]Feuil1!$A$1:$D$1,0),0)</f>
        <v>0</v>
      </c>
      <c r="E14" s="5" cm="1">
        <f t="array" ref="E14">VLOOKUP($A14,[1]Feuil1!$A:$D,MATCH(E$6,[1]Feuil1!$A$1:$D$1,0),0)</f>
        <v>0</v>
      </c>
      <c r="F14" s="15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24"/>
      <c r="B15" s="25"/>
      <c r="C15" s="5" cm="1">
        <f t="array" ref="C15">VLOOKUP($A15,[1]Feuil1!$A:$D,MATCH(C$6,[1]Feuil1!$A$1:$D$1,0),0)</f>
        <v>0</v>
      </c>
      <c r="D15" s="15" cm="1">
        <f t="array" ref="D15">VLOOKUP($A15,[1]Feuil1!$A:$D,MATCH(D$6,[1]Feuil1!$A$1:$D$1,0),0)</f>
        <v>0</v>
      </c>
      <c r="E15" s="5" cm="1">
        <f t="array" ref="E15">VLOOKUP($A15,[1]Feuil1!$A:$D,MATCH(E$6,[1]Feuil1!$A$1:$D$1,0),0)</f>
        <v>0</v>
      </c>
      <c r="F15" s="15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24"/>
      <c r="B16" s="25"/>
      <c r="C16" s="5" cm="1">
        <f t="array" ref="C16">VLOOKUP($A16,[1]Feuil1!$A:$D,MATCH(C$6,[1]Feuil1!$A$1:$D$1,0),0)</f>
        <v>0</v>
      </c>
      <c r="D16" s="15" cm="1">
        <f t="array" ref="D16">VLOOKUP($A16,[1]Feuil1!$A:$D,MATCH(D$6,[1]Feuil1!$A$1:$D$1,0),0)</f>
        <v>0</v>
      </c>
      <c r="E16" s="5" cm="1">
        <f t="array" ref="E16">VLOOKUP($A16,[1]Feuil1!$A:$D,MATCH(E$6,[1]Feuil1!$A$1:$D$1,0),0)</f>
        <v>0</v>
      </c>
      <c r="F16" s="15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26"/>
      <c r="B17" s="27"/>
      <c r="C17" s="6" cm="1">
        <f t="array" ref="C17">VLOOKUP($A17,[1]Feuil1!$A:$D,MATCH(C$6,[1]Feuil1!$A$1:$D$1,0),0)</f>
        <v>0</v>
      </c>
      <c r="D17" s="16" cm="1">
        <f t="array" ref="D17">VLOOKUP($A17,[1]Feuil1!$A:$D,MATCH(D$6,[1]Feuil1!$A$1:$D$1,0),0)</f>
        <v>0</v>
      </c>
      <c r="E17" s="6" cm="1">
        <f t="array" ref="E17">VLOOKUP($A17,[1]Feuil1!$A:$D,MATCH(E$6,[1]Feuil1!$A$1:$D$1,0),0)</f>
        <v>0</v>
      </c>
      <c r="F17" s="16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7" t="s">
        <v>6</v>
      </c>
      <c r="B18" s="8"/>
      <c r="C18" s="8"/>
      <c r="D18" s="8"/>
      <c r="E18" s="8"/>
      <c r="F18" s="17">
        <f>SUM(F7:F17)</f>
        <v>555</v>
      </c>
      <c r="G18" s="2"/>
      <c r="H18" s="2"/>
    </row>
    <row r="19" spans="1:8" x14ac:dyDescent="0.25">
      <c r="A19" s="7" t="s">
        <v>7</v>
      </c>
      <c r="B19" s="9">
        <v>0.05</v>
      </c>
      <c r="C19" s="8"/>
      <c r="D19" s="8"/>
      <c r="E19" s="8"/>
      <c r="F19" s="17">
        <f>SUM(G7:G17)</f>
        <v>16.75</v>
      </c>
      <c r="G19" s="2"/>
      <c r="H19" s="2"/>
    </row>
    <row r="20" spans="1:8" x14ac:dyDescent="0.25">
      <c r="A20" s="7" t="s">
        <v>8</v>
      </c>
      <c r="B20" s="10">
        <v>0.2</v>
      </c>
      <c r="C20" s="8"/>
      <c r="D20" s="8"/>
      <c r="E20" s="8"/>
      <c r="F20" s="17">
        <f>SUM(H7:H17)</f>
        <v>44</v>
      </c>
      <c r="G20" s="2"/>
      <c r="H20" s="2"/>
    </row>
    <row r="21" spans="1:8" x14ac:dyDescent="0.25">
      <c r="A21" s="7" t="s">
        <v>9</v>
      </c>
      <c r="B21" s="8"/>
      <c r="C21" s="8"/>
      <c r="D21" s="8"/>
      <c r="E21" s="8"/>
      <c r="F21" s="17">
        <f>SUM(F18:F20)</f>
        <v>615.75</v>
      </c>
      <c r="G21" s="2"/>
      <c r="H21" s="2"/>
    </row>
  </sheetData>
  <mergeCells count="2">
    <mergeCell ref="D1:F1"/>
    <mergeCell ref="A3:B3"/>
  </mergeCells>
  <dataValidations count="1">
    <dataValidation type="whole" allowBlank="1" showInputMessage="1" showErrorMessage="1" promptTitle="Attention" prompt="Veuillez saisir un code produit, soit un nombre compris ente 1 et 30" sqref="A7:A17" xr:uid="{83FA3EBA-FEE1-4254-8227-F3C5158960B3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2019-12-11T16:50:11Z</dcterms:modified>
</cp:coreProperties>
</file>